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Metas" state="visible" r:id="rId5"/>
    <sheet sheetId="3" name="Participantes" state="visible" r:id="rId6"/>
    <sheet sheetId="4" name="Sesiones" state="visible" r:id="rId7"/>
    <sheet sheetId="5" name="Resumen" state="visible" r:id="rId8"/>
  </sheets>
  <calcPr calcId="171027"/>
</workbook>
</file>

<file path=xl/sharedStrings.xml><?xml version="1.0" encoding="utf-8"?>
<sst xmlns="http://schemas.openxmlformats.org/spreadsheetml/2006/main" count="193" uniqueCount="116">
  <si>
    <t>Campo</t>
  </si>
  <si>
    <t>Valor</t>
  </si>
  <si>
    <t>Proyecto</t>
  </si>
  <si>
    <t>[Cliente] · [producto o flujo que se testea]</t>
  </si>
  <si>
    <t>Responsable</t>
  </si>
  <si>
    <t>[Nombre · rol]</t>
  </si>
  <si>
    <t>Ventana de campo</t>
  </si>
  <si>
    <t>[DD/MM/AAAA – DD/MM/AAAA]</t>
  </si>
  <si>
    <t>Tipo de testeo</t>
  </si>
  <si>
    <t>[Moderado / No moderado] · [remoto / presencial]</t>
  </si>
  <si>
    <t>Versión de la plantilla</t>
  </si>
  <si>
    <t>v1.1 · última revisión 08/09/2026</t>
  </si>
  <si>
    <t>Orden de trabajo</t>
  </si>
  <si>
    <t>1. Escribe las metas en la hoja Metas ANTES de testear. Una meta fijada después de ver los datos siempre se cumple.</t>
  </si>
  <si>
    <t>2. Una fila por participante en la hoja Participantes, con su puntaje de satisfacción al final de la sesión.</t>
  </si>
  <si>
    <t>3. Una fila por participante y tarea en la hoja Sesiones. Eso es lo que trae el protocolo llenado a mano.</t>
  </si>
  <si>
    <t>4. El Resumen se recalcula solo y excluye las filas marcadas EJ. Antes de compartir, mira que «Pendientes antes de compartir» dé 0.</t>
  </si>
  <si>
    <t>Antes de compartir: borrar los ejemplos</t>
  </si>
  <si>
    <t>Los ejemplos están en las TRES hojas de datos, no en una. En las tres, la columna EJ es la última.</t>
  </si>
  <si>
    <t>1. Metas: filtro de la columna H, seleccionar EJ, eliminar las filas visibles.</t>
  </si>
  <si>
    <t>2. Participantes: filtro de la columna E, seleccionar EJ, eliminar las filas visibles.</t>
  </si>
  <si>
    <t>3. Sesiones: filtro de la columna H, seleccionar EJ, eliminar las filas visibles.</t>
  </si>
  <si>
    <t>4. Quitar los filtros. En el Resumen, «Pendientes antes de compartir» tiene que dar 0, y su desglose de la derecha también.</t>
  </si>
  <si>
    <t>Borrarlos no cambia ningún número del Resumen, que ya los excluía: solo saca los ejemplos del archivo. Las listas de los desplegables NO son ejemplos que haya que borrar: se reemplazan por las del estudio propio.</t>
  </si>
  <si>
    <t>Qué cuenta como éxito</t>
  </si>
  <si>
    <t>"Con ayuda" no es éxito. Es su propia categoría para que una tarea que quien modera rescató no se cuente como completada.</t>
  </si>
  <si>
    <t>El criterio de cada tarea se escribe en la hoja Metas y no se cambia después de ver los resultados.</t>
  </si>
  <si>
    <t>El tiempo se registra en segundos y solo si la tarea se completó: promediar el tiempo de tareas fallidas no significa nada.</t>
  </si>
  <si>
    <t>Nota de método y limitaciones</t>
  </si>
  <si>
    <t>Con cinco o seis participantes esto describe lo que pasó en esas sesiones. No son porcentajes de la población: "4 de 5" no es "80 % de los usuarios".</t>
  </si>
  <si>
    <t>La eficacia es el indicador más sólido de los tres. El tiempo depende mucho del dispositivo y del contexto de la sesión.</t>
  </si>
  <si>
    <t>La satisfacción declarada al final de una sesión moderada tiende a ser más alta que la real: quien participa le habla a una persona.</t>
  </si>
  <si>
    <t>Los hallazgos que salgan de acá se priorizan en la matriz de hallazgos y severidad, no en esta planilla. Esta mide qué pasó; aquella decide qué se arregla primero.</t>
  </si>
  <si>
    <t>Cómo se pasa de una a otra: cada problema observado en la columna «Qué pasó» de Sesiones se escribe como una fila en la hoja Hallazgos de esa planilla, con Origen = «sesión de testeo» y el nombre de la tarea en «Tema o referencia». Un problema que le pasó a cuatro participantes es UN hallazgo, no cuatro: la frecuencia se puntúa allá con la rúbrica, no se cuenta acá.</t>
  </si>
  <si>
    <t>Versión 1.1</t>
  </si>
  <si>
    <t>Movió la columna EJ al final en las tres hojas de datos —en Sesiones quedó en H, en Participantes en E— y le dio a Metas su propia columna EJ, en H. Una fórmula propia que apuntara a esas letras ahora encuentra otra columna.</t>
  </si>
  <si>
    <t>Las filas marcadoras («Primera fila real» y sus equivalentes) ya no están: eran una instrucción escrita en una celda de datos. «Filas EJ pendientes» pasó a «Pendientes antes de compartir» y ahora cuenta las tres hojas, no dos, con su desglose a la derecha.</t>
  </si>
  <si>
    <t>El historial completo, con qué cambió en cada versión y desde cuándo: https://uxr.cl/es/plantillas/protocolo-de-testeo/</t>
  </si>
  <si>
    <t>Categoría</t>
  </si>
  <si>
    <t>Nivel</t>
  </si>
  <si>
    <t>Tarea</t>
  </si>
  <si>
    <t>Prioridad</t>
  </si>
  <si>
    <t>Requisito medible</t>
  </si>
  <si>
    <t>Tiempo máx. (s)</t>
  </si>
  <si>
    <t>Éxito mín. (%)</t>
  </si>
  <si>
    <t>EJ</t>
  </si>
  <si>
    <t>Tareas</t>
  </si>
  <si>
    <t>Participantes</t>
  </si>
  <si>
    <t>Completó</t>
  </si>
  <si>
    <t>Marca</t>
  </si>
  <si>
    <t>Listas de los desplegables</t>
  </si>
  <si>
    <t>Tiempo</t>
  </si>
  <si>
    <t>Escenario</t>
  </si>
  <si>
    <t>Tarea 1</t>
  </si>
  <si>
    <t>[Alta/Media/Baja]</t>
  </si>
  <si>
    <t>El 90 % encuentra [X] en menos de [3] minutos</t>
  </si>
  <si>
    <t/>
  </si>
  <si>
    <t>P1</t>
  </si>
  <si>
    <t>Sí</t>
  </si>
  <si>
    <t>Las columnas J a M no son parte de las metas: son el origen de los desplegables de las hojas Participantes y Sesiones. No escribas metas acá.</t>
  </si>
  <si>
    <t>Precisión</t>
  </si>
  <si>
    <t>Tarea 2</t>
  </si>
  <si>
    <t>El 90 % llega a [X] con menos de [2] clics equivocados</t>
  </si>
  <si>
    <t>P2</t>
  </si>
  <si>
    <t>Con ayuda</t>
  </si>
  <si>
    <t>Para cambiar las opciones se edita su columna. Agregar valores debajo del último no basta: las validaciones apuntan a un rango fijo y hay que ampliarlo también.</t>
  </si>
  <si>
    <t>Éxito</t>
  </si>
  <si>
    <t>Sitio</t>
  </si>
  <si>
    <t>El 90 % completa [la tarea principal] sin ayuda</t>
  </si>
  <si>
    <t>Tarea 3</t>
  </si>
  <si>
    <t>P3</t>
  </si>
  <si>
    <t>No</t>
  </si>
  <si>
    <t>«Tareas» y «Participantes» son las del caso de ejemplo. Reemplázalas por las del estudio propio antes de registrar nada, o los desplegables de Sesiones van a ofrecer las que no son.</t>
  </si>
  <si>
    <t>Satisfacción</t>
  </si>
  <si>
    <t>El 80 % puntúa [4] o más en una escala de 1 a 5</t>
  </si>
  <si>
    <t>P4</t>
  </si>
  <si>
    <t>P5</t>
  </si>
  <si>
    <t>ID</t>
  </si>
  <si>
    <t>Perfil</t>
  </si>
  <si>
    <t>Satisfacción 1-5</t>
  </si>
  <si>
    <t>Comentario de cierre</t>
  </si>
  <si>
    <t>[perfil según el screener]</t>
  </si>
  <si>
    <t>Participante</t>
  </si>
  <si>
    <t>Tiempo (s)</t>
  </si>
  <si>
    <t>Errores</t>
  </si>
  <si>
    <t>Qué pasó</t>
  </si>
  <si>
    <t>Cumple la meta</t>
  </si>
  <si>
    <t>Directo, sin dudar</t>
  </si>
  <si>
    <t>Se pierde en el paso de confirmación</t>
  </si>
  <si>
    <t>Vuelve atrás una vez</t>
  </si>
  <si>
    <t>Abandona: no encuentra dónde continuar</t>
  </si>
  <si>
    <t>La más rápida de las cinco</t>
  </si>
  <si>
    <t>Indicador</t>
  </si>
  <si>
    <t>Sale de</t>
  </si>
  <si>
    <t>Pendientes antes de compartir · desglose</t>
  </si>
  <si>
    <t>Eficacia</t>
  </si>
  <si>
    <t>% de tareas completadas con éxito</t>
  </si>
  <si>
    <t>Ejemplos en Metas</t>
  </si>
  <si>
    <t>Eficiencia</t>
  </si>
  <si>
    <t>Tiempo promedio en segundos, solo tareas completadas</t>
  </si>
  <si>
    <t>Ejemplos en Participantes</t>
  </si>
  <si>
    <t>Promedio de la escala 1 a 5</t>
  </si>
  <si>
    <t>Ejemplos en Sesiones</t>
  </si>
  <si>
    <t>Sesiones registradas</t>
  </si>
  <si>
    <t>Filas reales en Sesiones</t>
  </si>
  <si>
    <t>Pendientes antes de compartir</t>
  </si>
  <si>
    <t>Filas de ejemplo en las tres hojas · desglose a la derecha</t>
  </si>
  <si>
    <t>Recién descargada, estos tres cuentan las filas de ejemplo que la plantilla trae puestas: ese número no es un error, es lo esperado hasta que las borres. Filtra la columna EJ de cada hoja, selecciona EJ y elimina las filas visibles. Los tres llegan a 0 cuando la planilla está lista para compartir, y ahí su suma es el total de la izquierda.</t>
  </si>
  <si>
    <t>Por tarea</t>
  </si>
  <si>
    <t>Rango de origen del gráfico. Se inserta desde acá y no desde Sesiones, para que no se rompa al ordenar o filtrar.</t>
  </si>
  <si>
    <t>n</t>
  </si>
  <si>
    <t>% éxito</t>
  </si>
  <si>
    <t>Tiempo medio (s)</t>
  </si>
  <si>
    <t>Errores medios</t>
  </si>
  <si>
    <t>Este bloque trae tres tareas porque son las del ejemplo. Si tu estudio tiene más, hay que agregarlas: inserta filas DEBAJO de la última tarea, escribe el nombre en la columna A y arrastra las fórmulas de B y C desde la fila de arriba. Sin eso, las tareas que falten no aparecen en el resumen y nada lo advierte.</t>
  </si>
  <si>
    <t>Insertar debajo no rompe nada: las fórmulas de este bloque apuntan a rangos absolutos de la hoja Sesiones y a su propia fila con $A, así que se copian solas. Lo que sí hay que rehacer es el gráfico, porque su rango de origen quedó con el tamaño viejo.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</si>
</sst>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Inter"/>
    </font>
    <font>
      <sz val="10.5"/>
      <name val="Inter"/>
    </font>
    <font>
      <b/>
      <color rgb="FF162B39"/>
      <sz val="12"/>
      <name val="Inter"/>
    </font>
    <font>
      <color rgb="FF4D4D4D"/>
      <sz val="10.5"/>
      <name val="Inter"/>
    </font>
  </fonts>
  <fills count="3">
    <fill>
      <patternFill patternType="none"/>
    </fill>
    <fill>
      <patternFill patternType="gray125"/>
    </fill>
    <fill>
      <patternFill patternType="solid">
        <fgColor rgb="FF1D3648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1" fillId="2" borderId="0" xfId="0" applyFont="1" applyFill="1"/>
    <xf numFmtId="9" fontId="2" fillId="0" borderId="1" xfId="0" applyNumberFormat="1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96" customWidth="1"/>
  </cols>
  <sheetData>
    <row r="1" spans="1:2" x14ac:dyDescent="0.25">
      <c r="A1" s="1" t="s">
        <v>0</v>
      </c>
      <c r="B1" s="1" t="s">
        <v>1</v>
      </c>
    </row>
    <row r="2" spans="1:2" s="2" customFormat="1" x14ac:dyDescent="0.25">
      <c r="A2" s="3" t="s">
        <v>2</v>
      </c>
      <c r="B2" s="3" t="s">
        <v>3</v>
      </c>
    </row>
    <row r="3" spans="1:2" s="2" customFormat="1" x14ac:dyDescent="0.25">
      <c r="A3" s="3" t="s">
        <v>4</v>
      </c>
      <c r="B3" s="3" t="s">
        <v>5</v>
      </c>
    </row>
    <row r="4" spans="1:2" s="2" customFormat="1" x14ac:dyDescent="0.25">
      <c r="A4" s="3" t="s">
        <v>6</v>
      </c>
      <c r="B4" s="3" t="s">
        <v>7</v>
      </c>
    </row>
    <row r="5" spans="1:2" s="2" customFormat="1" x14ac:dyDescent="0.25">
      <c r="A5" s="3" t="s">
        <v>8</v>
      </c>
      <c r="B5" s="3" t="s">
        <v>9</v>
      </c>
    </row>
    <row r="6" spans="1:2" s="2" customFormat="1" x14ac:dyDescent="0.25">
      <c r="A6" s="3" t="s">
        <v>10</v>
      </c>
      <c r="B6" s="3" t="s">
        <v>11</v>
      </c>
    </row>
    <row r="9" spans="1:1" x14ac:dyDescent="0.25">
      <c r="A9" s="4" t="s">
        <v>12</v>
      </c>
    </row>
    <row r="10" spans="1:1" x14ac:dyDescent="0.25">
      <c r="A10" s="5" t="s">
        <v>13</v>
      </c>
    </row>
    <row r="11" spans="1:1" x14ac:dyDescent="0.25">
      <c r="A11" s="5" t="s">
        <v>14</v>
      </c>
    </row>
    <row r="12" spans="1:1" x14ac:dyDescent="0.25">
      <c r="A12" s="5" t="s">
        <v>15</v>
      </c>
    </row>
    <row r="13" spans="1:1" x14ac:dyDescent="0.25">
      <c r="A13" s="5" t="s">
        <v>16</v>
      </c>
    </row>
    <row r="15" spans="1:1" x14ac:dyDescent="0.25">
      <c r="A15" s="4" t="s">
        <v>17</v>
      </c>
    </row>
    <row r="16" spans="1:1" x14ac:dyDescent="0.25">
      <c r="A16" s="5" t="s">
        <v>18</v>
      </c>
    </row>
    <row r="17" spans="1:1" x14ac:dyDescent="0.25">
      <c r="A17" s="5" t="s">
        <v>19</v>
      </c>
    </row>
    <row r="18" spans="1:1" x14ac:dyDescent="0.25">
      <c r="A18" s="5" t="s">
        <v>20</v>
      </c>
    </row>
    <row r="19" spans="1:1" x14ac:dyDescent="0.25">
      <c r="A19" s="5" t="s">
        <v>21</v>
      </c>
    </row>
    <row r="20" spans="1:1" x14ac:dyDescent="0.25">
      <c r="A20" s="5" t="s">
        <v>22</v>
      </c>
    </row>
    <row r="21" spans="1:1" x14ac:dyDescent="0.25">
      <c r="A21" s="5" t="s">
        <v>23</v>
      </c>
    </row>
    <row r="23" spans="1:1" x14ac:dyDescent="0.25">
      <c r="A23" s="4" t="s">
        <v>24</v>
      </c>
    </row>
    <row r="24" spans="1:1" x14ac:dyDescent="0.25">
      <c r="A24" s="5" t="s">
        <v>25</v>
      </c>
    </row>
    <row r="25" spans="1:1" x14ac:dyDescent="0.25">
      <c r="A25" s="5" t="s">
        <v>26</v>
      </c>
    </row>
    <row r="26" spans="1:1" x14ac:dyDescent="0.25">
      <c r="A26" s="5" t="s">
        <v>27</v>
      </c>
    </row>
    <row r="28" spans="1:1" x14ac:dyDescent="0.25">
      <c r="A28" s="4" t="s">
        <v>28</v>
      </c>
    </row>
    <row r="29" spans="1:1" x14ac:dyDescent="0.25">
      <c r="A29" s="5" t="s">
        <v>29</v>
      </c>
    </row>
    <row r="30" spans="1:1" x14ac:dyDescent="0.25">
      <c r="A30" s="5" t="s">
        <v>30</v>
      </c>
    </row>
    <row r="31" spans="1:1" x14ac:dyDescent="0.25">
      <c r="A31" s="5" t="s">
        <v>31</v>
      </c>
    </row>
    <row r="32" spans="1:1" x14ac:dyDescent="0.25">
      <c r="A32" s="5" t="s">
        <v>32</v>
      </c>
    </row>
    <row r="33" spans="1:1" x14ac:dyDescent="0.25">
      <c r="A33" s="5" t="s">
        <v>33</v>
      </c>
    </row>
    <row r="35" spans="1:1" x14ac:dyDescent="0.25">
      <c r="A35" s="4" t="s">
        <v>34</v>
      </c>
    </row>
    <row r="36" spans="1:1" x14ac:dyDescent="0.25">
      <c r="A36" s="5" t="s">
        <v>35</v>
      </c>
    </row>
    <row r="37" spans="1:1" x14ac:dyDescent="0.25">
      <c r="A37" s="5" t="s">
        <v>36</v>
      </c>
    </row>
    <row r="38" spans="1:1" x14ac:dyDescent="0.25">
      <c r="A38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6" customWidth="1"/>
    <col min="4" max="4" width="12" customWidth="1"/>
    <col min="5" max="5" width="62" customWidth="1"/>
    <col min="6" max="6" width="16" customWidth="1"/>
    <col min="7" max="7" width="14" customWidth="1"/>
    <col min="8" max="8" width="8" customWidth="1"/>
    <col min="10" max="13" width="18" customWidth="1"/>
    <col min="15" max="15" width="46" customWidth="1"/>
  </cols>
  <sheetData>
    <row r="1" spans="1:15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J1" s="6" t="s">
        <v>46</v>
      </c>
      <c r="K1" s="6" t="s">
        <v>47</v>
      </c>
      <c r="L1" s="6" t="s">
        <v>48</v>
      </c>
      <c r="M1" s="6" t="s">
        <v>49</v>
      </c>
      <c r="O1" s="6" t="s">
        <v>50</v>
      </c>
    </row>
    <row r="2" spans="1:15" s="2" customFormat="1" x14ac:dyDescent="0.25">
      <c r="A2" s="3" t="s">
        <v>51</v>
      </c>
      <c r="B2" s="3" t="s">
        <v>52</v>
      </c>
      <c r="C2" s="3" t="s">
        <v>53</v>
      </c>
      <c r="D2" s="3" t="s">
        <v>54</v>
      </c>
      <c r="E2" s="3" t="s">
        <v>55</v>
      </c>
      <c r="F2" s="3" t="s">
        <v>56</v>
      </c>
      <c r="G2" s="7" t="s">
        <v>56</v>
      </c>
      <c r="H2" s="3" t="s">
        <v>45</v>
      </c>
      <c r="J2" s="8" t="s">
        <v>53</v>
      </c>
      <c r="K2" s="8" t="s">
        <v>57</v>
      </c>
      <c r="L2" s="8" t="s">
        <v>58</v>
      </c>
      <c r="M2" s="8" t="s">
        <v>45</v>
      </c>
      <c r="O2" s="5" t="s">
        <v>59</v>
      </c>
    </row>
    <row r="3" spans="1:15" s="2" customFormat="1" x14ac:dyDescent="0.25">
      <c r="A3" s="3" t="s">
        <v>60</v>
      </c>
      <c r="B3" s="3" t="s">
        <v>52</v>
      </c>
      <c r="C3" s="3" t="s">
        <v>61</v>
      </c>
      <c r="D3" s="3" t="s">
        <v>54</v>
      </c>
      <c r="E3" s="3" t="s">
        <v>62</v>
      </c>
      <c r="F3" s="3" t="s">
        <v>56</v>
      </c>
      <c r="G3" s="3" t="s">
        <v>56</v>
      </c>
      <c r="H3" s="3" t="s">
        <v>45</v>
      </c>
      <c r="J3" s="8" t="s">
        <v>61</v>
      </c>
      <c r="K3" s="8" t="s">
        <v>63</v>
      </c>
      <c r="L3" s="8" t="s">
        <v>64</v>
      </c>
      <c r="O3" s="5" t="s">
        <v>65</v>
      </c>
    </row>
    <row r="4" spans="1:15" s="2" customFormat="1" x14ac:dyDescent="0.25">
      <c r="A4" s="3" t="s">
        <v>66</v>
      </c>
      <c r="B4" s="3" t="s">
        <v>67</v>
      </c>
      <c r="C4" s="3" t="s">
        <v>56</v>
      </c>
      <c r="D4" s="3" t="s">
        <v>54</v>
      </c>
      <c r="E4" s="3" t="s">
        <v>68</v>
      </c>
      <c r="F4" s="3" t="s">
        <v>56</v>
      </c>
      <c r="G4" s="3" t="s">
        <v>56</v>
      </c>
      <c r="H4" s="3" t="s">
        <v>45</v>
      </c>
      <c r="J4" s="8" t="s">
        <v>69</v>
      </c>
      <c r="K4" s="8" t="s">
        <v>70</v>
      </c>
      <c r="L4" s="8" t="s">
        <v>71</v>
      </c>
      <c r="O4" s="5" t="s">
        <v>72</v>
      </c>
    </row>
    <row r="5" spans="1:11" s="2" customFormat="1" x14ac:dyDescent="0.25">
      <c r="A5" s="3" t="s">
        <v>73</v>
      </c>
      <c r="B5" s="3" t="s">
        <v>67</v>
      </c>
      <c r="C5" s="3" t="s">
        <v>56</v>
      </c>
      <c r="D5" s="3" t="s">
        <v>54</v>
      </c>
      <c r="E5" s="3" t="s">
        <v>74</v>
      </c>
      <c r="F5" s="3" t="s">
        <v>56</v>
      </c>
      <c r="G5" s="3" t="s">
        <v>56</v>
      </c>
      <c r="H5" s="3" t="s">
        <v>45</v>
      </c>
      <c r="K5" s="8" t="s">
        <v>75</v>
      </c>
    </row>
    <row r="6" spans="11:11" x14ac:dyDescent="0.25">
      <c r="K6" s="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0" customWidth="1"/>
    <col min="3" max="3" width="16" customWidth="1"/>
    <col min="4" max="4" width="62" customWidth="1"/>
    <col min="5" max="5" width="8" customWidth="1"/>
  </cols>
  <sheetData>
    <row r="1" spans="1:5" x14ac:dyDescent="0.25">
      <c r="A1" s="1" t="s">
        <v>77</v>
      </c>
      <c r="B1" s="1" t="s">
        <v>78</v>
      </c>
      <c r="C1" s="1" t="s">
        <v>79</v>
      </c>
      <c r="D1" s="1" t="s">
        <v>80</v>
      </c>
      <c r="E1" s="1" t="s">
        <v>45</v>
      </c>
    </row>
    <row r="2" spans="1:5" s="2" customFormat="1" x14ac:dyDescent="0.25">
      <c r="A2" s="3" t="s">
        <v>57</v>
      </c>
      <c r="B2" s="3" t="s">
        <v>81</v>
      </c>
      <c r="C2" s="3" t="s">
        <v>56</v>
      </c>
      <c r="D2" s="3" t="s">
        <v>56</v>
      </c>
      <c r="E2" s="3" t="s">
        <v>45</v>
      </c>
    </row>
    <row r="3" spans="1:5" s="2" customFormat="1" x14ac:dyDescent="0.25">
      <c r="A3" s="3" t="s">
        <v>63</v>
      </c>
      <c r="B3" s="3" t="s">
        <v>81</v>
      </c>
      <c r="C3" s="3" t="s">
        <v>56</v>
      </c>
      <c r="D3" s="3" t="s">
        <v>56</v>
      </c>
      <c r="E3" s="3" t="s">
        <v>45</v>
      </c>
    </row>
    <row r="4" spans="1:5" s="2" customFormat="1" x14ac:dyDescent="0.25">
      <c r="A4" s="3" t="s">
        <v>70</v>
      </c>
      <c r="B4" s="3" t="s">
        <v>81</v>
      </c>
      <c r="C4" s="3" t="s">
        <v>56</v>
      </c>
      <c r="D4" s="3" t="s">
        <v>56</v>
      </c>
      <c r="E4" s="3" t="s">
        <v>45</v>
      </c>
    </row>
    <row r="5" spans="1:5" s="2" customFormat="1" x14ac:dyDescent="0.25">
      <c r="A5" s="3" t="s">
        <v>75</v>
      </c>
      <c r="B5" s="3" t="s">
        <v>81</v>
      </c>
      <c r="C5" s="3" t="s">
        <v>56</v>
      </c>
      <c r="D5" s="3" t="s">
        <v>56</v>
      </c>
      <c r="E5" s="3" t="s">
        <v>45</v>
      </c>
    </row>
    <row r="6" spans="1:5" s="2" customFormat="1" x14ac:dyDescent="0.25">
      <c r="A6" s="3" t="s">
        <v>76</v>
      </c>
      <c r="B6" s="3" t="s">
        <v>81</v>
      </c>
      <c r="C6" s="3" t="s">
        <v>56</v>
      </c>
      <c r="D6" s="3" t="s">
        <v>56</v>
      </c>
      <c r="E6" s="3" t="s">
        <v>45</v>
      </c>
    </row>
  </sheetData>
  <dataValidations count="1">
    <dataValidation type="whole" allowBlank="1" showErrorMessage="1" errorStyle="stop" errorTitle="Fuera de la escala" error="La satisfacción va de 1 a 5." sqref="C2:C500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0" customWidth="1"/>
    <col min="3" max="4" width="16" customWidth="1"/>
    <col min="5" max="5" width="12" customWidth="1"/>
    <col min="6" max="6" width="62" customWidth="1"/>
    <col min="7" max="7" width="18" customWidth="1"/>
    <col min="8" max="8" width="8" customWidth="1"/>
  </cols>
  <sheetData>
    <row r="1" spans="1:8" x14ac:dyDescent="0.25">
      <c r="A1" s="1" t="s">
        <v>82</v>
      </c>
      <c r="B1" s="1" t="s">
        <v>40</v>
      </c>
      <c r="C1" s="1" t="s">
        <v>48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45</v>
      </c>
    </row>
    <row r="2" spans="1:8" s="2" customFormat="1" x14ac:dyDescent="0.25">
      <c r="A2" s="3" t="s">
        <v>57</v>
      </c>
      <c r="B2" s="3" t="s">
        <v>53</v>
      </c>
      <c r="C2" s="3" t="s">
        <v>58</v>
      </c>
      <c r="D2" s="3">
        <v>74</v>
      </c>
      <c r="E2" s="3">
        <v>0</v>
      </c>
      <c r="F2" s="3" t="s">
        <v>87</v>
      </c>
      <c r="G2" s="3">
        <f>IF(C2="","",IF(C2&lt;&gt;"Sí","No",IF(D2="","Sin tiempo",IFERROR(IF(NOT(ISNUMBER(VLOOKUP(B2,Metas!$C$2:$F$500,4,FALSE))),"Sin meta",IF(D2&lt;=VLOOKUP(B2,Metas!$C$2:$F$500,4,FALSE),"Sí","No")),"Sin meta"))))</f>
      </c>
      <c r="H2" s="3" t="s">
        <v>45</v>
      </c>
    </row>
    <row r="3" spans="1:8" s="2" customFormat="1" x14ac:dyDescent="0.25">
      <c r="A3" s="3" t="s">
        <v>57</v>
      </c>
      <c r="B3" s="3" t="s">
        <v>61</v>
      </c>
      <c r="C3" s="3" t="s">
        <v>64</v>
      </c>
      <c r="D3" s="3">
        <v>210</v>
      </c>
      <c r="E3" s="3">
        <v>2</v>
      </c>
      <c r="F3" s="3" t="s">
        <v>88</v>
      </c>
      <c r="G3" s="3">
        <f>IF(C3="","",IF(C3&lt;&gt;"Sí","No",IF(D3="","Sin tiempo",IFERROR(IF(NOT(ISNUMBER(VLOOKUP(B3,Metas!$C$2:$F$500,4,FALSE))),"Sin meta",IF(D3&lt;=VLOOKUP(B3,Metas!$C$2:$F$500,4,FALSE),"Sí","No")),"Sin meta"))))</f>
      </c>
      <c r="H3" s="3" t="s">
        <v>45</v>
      </c>
    </row>
    <row r="4" spans="1:8" s="2" customFormat="1" x14ac:dyDescent="0.25">
      <c r="A4" s="3" t="s">
        <v>63</v>
      </c>
      <c r="B4" s="3" t="s">
        <v>53</v>
      </c>
      <c r="C4" s="3" t="s">
        <v>58</v>
      </c>
      <c r="D4" s="3">
        <v>96</v>
      </c>
      <c r="E4" s="3">
        <v>1</v>
      </c>
      <c r="F4" s="3" t="s">
        <v>89</v>
      </c>
      <c r="G4" s="3">
        <f>IF(C4="","",IF(C4&lt;&gt;"Sí","No",IF(D4="","Sin tiempo",IFERROR(IF(NOT(ISNUMBER(VLOOKUP(B4,Metas!$C$2:$F$500,4,FALSE))),"Sin meta",IF(D4&lt;=VLOOKUP(B4,Metas!$C$2:$F$500,4,FALSE),"Sí","No")),"Sin meta"))))</f>
      </c>
      <c r="H4" s="3" t="s">
        <v>45</v>
      </c>
    </row>
    <row r="5" spans="1:8" s="2" customFormat="1" x14ac:dyDescent="0.25">
      <c r="A5" s="3" t="s">
        <v>63</v>
      </c>
      <c r="B5" s="3" t="s">
        <v>61</v>
      </c>
      <c r="C5" s="3" t="s">
        <v>71</v>
      </c>
      <c r="D5" s="3" t="s">
        <v>56</v>
      </c>
      <c r="E5" s="3">
        <v>3</v>
      </c>
      <c r="F5" s="3" t="s">
        <v>90</v>
      </c>
      <c r="G5" s="3">
        <f>IF(C5="","",IF(C5&lt;&gt;"Sí","No",IF(D5="","Sin tiempo",IFERROR(IF(NOT(ISNUMBER(VLOOKUP(B5,Metas!$C$2:$F$500,4,FALSE))),"Sin meta",IF(D5&lt;=VLOOKUP(B5,Metas!$C$2:$F$500,4,FALSE),"Sí","No")),"Sin meta"))))</f>
      </c>
      <c r="H5" s="3" t="s">
        <v>45</v>
      </c>
    </row>
    <row r="6" spans="1:8" s="2" customFormat="1" x14ac:dyDescent="0.25">
      <c r="A6" s="3" t="s">
        <v>70</v>
      </c>
      <c r="B6" s="3" t="s">
        <v>53</v>
      </c>
      <c r="C6" s="3" t="s">
        <v>58</v>
      </c>
      <c r="D6" s="3">
        <v>61</v>
      </c>
      <c r="E6" s="3">
        <v>0</v>
      </c>
      <c r="F6" s="3" t="s">
        <v>91</v>
      </c>
      <c r="G6" s="3">
        <f>IF(C6="","",IF(C6&lt;&gt;"Sí","No",IF(D6="","Sin tiempo",IFERROR(IF(NOT(ISNUMBER(VLOOKUP(B6,Metas!$C$2:$F$500,4,FALSE))),"Sin meta",IF(D6&lt;=VLOOKUP(B6,Metas!$C$2:$F$500,4,FALSE),"Sí","No")),"Sin meta"))))</f>
      </c>
      <c r="H6" s="3" t="s">
        <v>45</v>
      </c>
    </row>
  </sheetData>
  <autoFilter ref="A1:H500"/>
  <dataValidations count="4">
    <dataValidation type="list" allowBlank="1" showErrorMessage="1" errorStyle="stop" errorTitle="Valor fuera de la lista" error="Usa uno de los valores de la hoja Metas." sqref="A2:A500">
      <formula1>=Metas!$K$2:$K$6</formula1>
    </dataValidation>
    <dataValidation type="list" allowBlank="1" showErrorMessage="1" errorStyle="stop" errorTitle="Valor fuera de la lista" error="Usa uno de los valores de la hoja Metas." sqref="B2:B500">
      <formula1>=Metas!$J$2:$J$4</formula1>
    </dataValidation>
    <dataValidation type="list" allowBlank="1" showErrorMessage="1" errorStyle="stop" errorTitle="Valor fuera de la lista" error="Usa uno de los valores de la hoja Metas." sqref="C2:C500">
      <formula1>=Metas!$L$2:$L$4</formula1>
    </dataValidation>
    <dataValidation type="list" allowBlank="1" showErrorMessage="1" errorStyle="stop" errorTitle="Valor fuera de la lista" error="Usa uno de los valores de la hoja Metas." sqref="H2:H500">
      <formula1>=Metas!$M$2:$M$2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46" customWidth="1"/>
    <col min="4" max="4" width="30" customWidth="1"/>
    <col min="5" max="5" width="34" customWidth="1"/>
    <col min="6" max="6" width="12" customWidth="1"/>
  </cols>
  <sheetData>
    <row r="1" spans="1:6" x14ac:dyDescent="0.25">
      <c r="A1" s="1" t="s">
        <v>92</v>
      </c>
      <c r="B1" s="1" t="s">
        <v>1</v>
      </c>
      <c r="C1" s="1" t="s">
        <v>93</v>
      </c>
      <c r="E1" s="1" t="s">
        <v>94</v>
      </c>
      <c r="F1" s="1" t="s">
        <v>1</v>
      </c>
    </row>
    <row r="2" spans="1:6" s="2" customFormat="1" x14ac:dyDescent="0.25">
      <c r="A2" s="3" t="s">
        <v>95</v>
      </c>
      <c r="B2" s="7">
        <f>IFERROR(COUNTIFS(Sesiones!$C$2:$C$500,"Sí",Sesiones!$H$2:$H$500,"&lt;&gt;EJ")/COUNTIFS(Sesiones!$C$2:$C$500,"?*",Sesiones!$H$2:$H$500,"&lt;&gt;EJ"),"—")</f>
      </c>
      <c r="C2" s="3" t="s">
        <v>96</v>
      </c>
      <c r="E2" s="8" t="s">
        <v>97</v>
      </c>
      <c r="F2" s="8">
        <f>COUNTIF(Metas!$H$2:$H$500,"EJ")</f>
      </c>
    </row>
    <row r="3" spans="1:6" s="2" customFormat="1" x14ac:dyDescent="0.25">
      <c r="A3" s="3" t="s">
        <v>98</v>
      </c>
      <c r="B3" s="3">
        <f>IFERROR(AVERAGEIFS(Sesiones!$D$2:$D$500,Sesiones!$C$2:$C$500,"Sí",Sesiones!$H$2:$H$500,"&lt;&gt;EJ"),"—")</f>
      </c>
      <c r="C3" s="3" t="s">
        <v>99</v>
      </c>
      <c r="E3" s="8" t="s">
        <v>100</v>
      </c>
      <c r="F3" s="8">
        <f>COUNTIF(Participantes!$E$2:$E$500,"EJ")</f>
      </c>
    </row>
    <row r="4" spans="1:6" s="2" customFormat="1" x14ac:dyDescent="0.25">
      <c r="A4" s="3" t="s">
        <v>73</v>
      </c>
      <c r="B4" s="9">
        <f>IFERROR(AVERAGEIFS(Participantes!$C$2:$C$500,Participantes!$E$2:$E$500,"&lt;&gt;EJ"),"—")</f>
      </c>
      <c r="C4" s="3" t="s">
        <v>101</v>
      </c>
      <c r="E4" s="8" t="s">
        <v>102</v>
      </c>
      <c r="F4" s="8">
        <f>COUNTIF(Sesiones!$H$2:$H$500,"EJ")</f>
      </c>
    </row>
    <row r="5" spans="1:3" s="2" customFormat="1" x14ac:dyDescent="0.25">
      <c r="A5" s="3" t="s">
        <v>103</v>
      </c>
      <c r="B5" s="3">
        <f>COUNTIFS(Sesiones!$B$2:$B$500,"?*",Sesiones!$H$2:$H$500,"&lt;&gt;EJ")</f>
      </c>
      <c r="C5" s="3" t="s">
        <v>104</v>
      </c>
    </row>
    <row r="6" spans="1:5" s="2" customFormat="1" x14ac:dyDescent="0.25">
      <c r="A6" s="3" t="s">
        <v>105</v>
      </c>
      <c r="B6" s="3">
        <f>COUNTIF(Metas!$H$2:$H$500,"EJ")+COUNTIF(Participantes!$E$2:$E$500,"EJ")+COUNTIF(Sesiones!$H$2:$H$500,"EJ")</f>
      </c>
      <c r="C6" s="3" t="s">
        <v>106</v>
      </c>
      <c r="E6" s="5" t="s">
        <v>107</v>
      </c>
    </row>
    <row r="8" spans="1:1" x14ac:dyDescent="0.25">
      <c r="A8" s="4" t="s">
        <v>108</v>
      </c>
    </row>
    <row r="9" spans="1:1" x14ac:dyDescent="0.25">
      <c r="A9" s="5" t="s">
        <v>109</v>
      </c>
    </row>
    <row r="10" spans="1:5" x14ac:dyDescent="0.25">
      <c r="A10" s="1" t="s">
        <v>40</v>
      </c>
      <c r="B10" s="1" t="s">
        <v>110</v>
      </c>
      <c r="C10" s="1" t="s">
        <v>111</v>
      </c>
      <c r="D10" s="1" t="s">
        <v>112</v>
      </c>
      <c r="E10" s="1" t="s">
        <v>113</v>
      </c>
    </row>
    <row r="11" spans="1:5" s="2" customFormat="1" x14ac:dyDescent="0.25">
      <c r="A11" s="3" t="s">
        <v>53</v>
      </c>
      <c r="B11" s="3">
        <f>COUNTIFS(Sesiones!$B$2:$B$500,$A11,Sesiones!$H$2:$H$500,"&lt;&gt;EJ")</f>
      </c>
      <c r="C11" s="7">
        <f>IFERROR(COUNTIFS(Sesiones!$B$2:$B$500,$A11,Sesiones!$C$2:$C$500,"Sí",Sesiones!$H$2:$H$500,"&lt;&gt;EJ")/COUNTIFS(Sesiones!$B$2:$B$500,$A11,Sesiones!$C$2:$C$500,"?*",Sesiones!$H$2:$H$500,"&lt;&gt;EJ"),"—")</f>
      </c>
      <c r="D11" s="10">
        <f>IFERROR(AVERAGEIFS(Sesiones!$D$2:$D$500,Sesiones!$B$2:$B$500,$A11,Sesiones!$C$2:$C$500,"Sí",Sesiones!$H$2:$H$500,"&lt;&gt;EJ"),"—")</f>
      </c>
      <c r="E11" s="9">
        <f>IFERROR(AVERAGEIFS(Sesiones!$E$2:$E$500,Sesiones!$B$2:$B$500,$A11,Sesiones!$H$2:$H$500,"&lt;&gt;EJ"),"—")</f>
      </c>
    </row>
    <row r="12" spans="1:5" s="2" customFormat="1" x14ac:dyDescent="0.25">
      <c r="A12" s="3" t="s">
        <v>61</v>
      </c>
      <c r="B12" s="3">
        <f>COUNTIFS(Sesiones!$B$2:$B$500,$A12,Sesiones!$H$2:$H$500,"&lt;&gt;EJ")</f>
      </c>
      <c r="C12" s="7">
        <f>IFERROR(COUNTIFS(Sesiones!$B$2:$B$500,$A12,Sesiones!$C$2:$C$500,"Sí",Sesiones!$H$2:$H$500,"&lt;&gt;EJ")/COUNTIFS(Sesiones!$B$2:$B$500,$A12,Sesiones!$C$2:$C$500,"?*",Sesiones!$H$2:$H$500,"&lt;&gt;EJ"),"—")</f>
      </c>
      <c r="D12" s="10">
        <f>IFERROR(AVERAGEIFS(Sesiones!$D$2:$D$500,Sesiones!$B$2:$B$500,$A12,Sesiones!$C$2:$C$500,"Sí",Sesiones!$H$2:$H$500,"&lt;&gt;EJ"),"—")</f>
      </c>
      <c r="E12" s="9">
        <f>IFERROR(AVERAGEIFS(Sesiones!$E$2:$E$500,Sesiones!$B$2:$B$500,$A12,Sesiones!$H$2:$H$500,"&lt;&gt;EJ"),"—")</f>
      </c>
    </row>
    <row r="13" spans="1:5" s="2" customFormat="1" x14ac:dyDescent="0.25">
      <c r="A13" s="3" t="s">
        <v>69</v>
      </c>
      <c r="B13" s="3">
        <f>COUNTIFS(Sesiones!$B$2:$B$500,$A13,Sesiones!$H$2:$H$500,"&lt;&gt;EJ")</f>
      </c>
      <c r="C13" s="7">
        <f>IFERROR(COUNTIFS(Sesiones!$B$2:$B$500,$A13,Sesiones!$C$2:$C$500,"Sí",Sesiones!$H$2:$H$500,"&lt;&gt;EJ")/COUNTIFS(Sesiones!$B$2:$B$500,$A13,Sesiones!$C$2:$C$500,"?*",Sesiones!$H$2:$H$500,"&lt;&gt;EJ"),"—")</f>
      </c>
      <c r="D13" s="10">
        <f>IFERROR(AVERAGEIFS(Sesiones!$D$2:$D$500,Sesiones!$B$2:$B$500,$A13,Sesiones!$C$2:$C$500,"Sí",Sesiones!$H$2:$H$500,"&lt;&gt;EJ"),"—")</f>
      </c>
      <c r="E13" s="9">
        <f>IFERROR(AVERAGEIFS(Sesiones!$E$2:$E$500,Sesiones!$B$2:$B$500,$A13,Sesiones!$H$2:$H$500,"&lt;&gt;EJ"),"—")</f>
      </c>
    </row>
    <row r="15" spans="1:1" x14ac:dyDescent="0.25">
      <c r="A15" s="5" t="s">
        <v>114</v>
      </c>
    </row>
    <row r="16" spans="1:1" x14ac:dyDescent="0.25">
      <c r="A16" s="5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Metas</vt:lpstr>
      <vt:lpstr>Participantes</vt:lpstr>
      <vt:lpstr>Sesiones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UXR SpA · Paulina Contreras</dc:creator>
  <dc:title/>
  <dc:subject/>
  <dc:description/>
  <cp:keywords/>
  <cp:category/>
  <cp:lastModifiedBy>UXR SpA · Paulina Contreras</cp:lastModifiedBy>
  <dcterms:created xsi:type="dcterms:W3CDTF">2026-09-30T19:16:42Z</dcterms:created>
  <dcterms:modified xsi:type="dcterms:W3CDTF">2026-09-30T19:16:42Z</dcterms:modified>
</cp:coreProperties>
</file>